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wa-my.sharepoint.com/personal/24450166_student_uwa_edu_au/Documents/Desktop/"/>
    </mc:Choice>
  </mc:AlternateContent>
  <xr:revisionPtr revIDLastSave="0" documentId="8_{82C67213-CE43-433A-AB24-1DB6325FE1C5}" xr6:coauthVersionLast="47" xr6:coauthVersionMax="47" xr10:uidLastSave="{00000000-0000-0000-0000-000000000000}"/>
  <bookViews>
    <workbookView xWindow="-28920" yWindow="-1035" windowWidth="29040" windowHeight="15720" xr2:uid="{64F017C8-29CD-4B62-9962-F08D3ADC564B}"/>
  </bookViews>
  <sheets>
    <sheet name="START HERE" sheetId="3" r:id="rId1"/>
    <sheet name="MEASURE" sheetId="1" r:id="rId2"/>
    <sheet name="SCORE" sheetId="2" r:id="rId3"/>
    <sheet name="Backend Sheet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4" i="2"/>
  <c r="C4" i="2" s="1"/>
  <c r="B3" i="2"/>
  <c r="C3" i="2" s="1"/>
  <c r="B5" i="2"/>
  <c r="C5" i="2" s="1"/>
  <c r="B6" i="2"/>
  <c r="C6" i="2" s="1"/>
  <c r="B7" i="2"/>
  <c r="C7" i="2" s="1"/>
  <c r="F4" i="2" l="1"/>
  <c r="E5" i="2" s="1"/>
  <c r="F1" i="2"/>
  <c r="E2" i="2" s="1"/>
  <c r="C2" i="2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<sst xmlns="http://schemas.openxmlformats.org/spreadsheetml/2006/main" count="71" uniqueCount="48">
  <si>
    <t>Subscale</t>
  </si>
  <si>
    <t>Question</t>
  </si>
  <si>
    <t>Response (from 0=not at all to 6= all the time)</t>
  </si>
  <si>
    <t>Score</t>
  </si>
  <si>
    <t>% Max Score</t>
  </si>
  <si>
    <t>Gender Related Body Dissatisfaction</t>
  </si>
  <si>
    <t>1. I wore clothes that hid the shape of my body.</t>
  </si>
  <si>
    <t>2. I was uncomfortable with the shape of my body because it did not fit with my gender.</t>
  </si>
  <si>
    <t>Disordered Exercise</t>
  </si>
  <si>
    <t>3. I would experience negative changes to my mood (for example, anxiety or shame) if I had to skip a planned workout.</t>
  </si>
  <si>
    <t>Response to Social Pressures</t>
  </si>
  <si>
    <t>Clinical indicator item</t>
  </si>
  <si>
    <t>4. My dissatisfaction with my body is more related to gender than my weight.</t>
  </si>
  <si>
    <t>Gendered Weight Goals</t>
  </si>
  <si>
    <t>5. I exercised with the goal of losing weight, losing fat, or becoming leaner.</t>
  </si>
  <si>
    <t>6. I wanted to change the way I exercised after getting comments about my weight or size.</t>
  </si>
  <si>
    <t>Global Score</t>
  </si>
  <si>
    <t>7. I was uncomfortable seeing my body.</t>
  </si>
  <si>
    <t>8. I exercised to try to make my body more aligned with my gender.</t>
  </si>
  <si>
    <t>9. I did not like specific parts of my body that did not align with my gender.</t>
  </si>
  <si>
    <t>10. Losing or controlling my weight has allowed me to dress in ways that feel more in line with my gender.</t>
  </si>
  <si>
    <t>11. I did a lot of cardio to try to lose body fat and make my body more aligned with my gender.</t>
  </si>
  <si>
    <t>12. I wanted to change the way I ate after getting comments about my gender or gender expression.</t>
  </si>
  <si>
    <t>13. Changing my weight would help me feel more comfortable expressing my gender.</t>
  </si>
  <si>
    <t>14. I wanted to change the way I ate after getting comments about my weight or size.</t>
  </si>
  <si>
    <t>15. I exercised to look smaller to more closely align my body with my gender identity.</t>
  </si>
  <si>
    <t>16. I would be happy with the size of my body if the shape of my body was more aligned with my gender.</t>
  </si>
  <si>
    <t>17. My dissatisfaction with my body is more related to my weight or shape than my gender.</t>
  </si>
  <si>
    <t>18. Changing my weight would help me feel more gender euphoria.</t>
  </si>
  <si>
    <r>
      <t>The following statements are things you might experience, think, or feel. Please think of what has been happening for you over the</t>
    </r>
    <r>
      <rPr>
        <b/>
        <sz val="12"/>
        <color theme="1"/>
        <rFont val="Times New Roman"/>
        <family val="1"/>
      </rPr>
      <t xml:space="preserve"> last month</t>
    </r>
    <r>
      <rPr>
        <sz val="12"/>
        <color theme="1"/>
        <rFont val="Times New Roman"/>
        <family val="1"/>
      </rPr>
      <t xml:space="preserve"> while you read the following sentences. 
</t>
    </r>
  </si>
  <si>
    <r>
      <t xml:space="preserve">After reading each sentence, please choose how often it has been true during the </t>
    </r>
    <r>
      <rPr>
        <b/>
        <sz val="12"/>
        <color theme="1"/>
        <rFont val="Times New Roman"/>
        <family val="1"/>
      </rPr>
      <t>last month.</t>
    </r>
  </si>
  <si>
    <t>The Trans Disordered Eatinag Scale (TDES)</t>
  </si>
  <si>
    <t>Domain</t>
  </si>
  <si>
    <t>This means feelings about how your body aligns with your gender play a smaller role in your current experience.</t>
  </si>
  <si>
    <t>High_meaning</t>
  </si>
  <si>
    <t>Low_meaning</t>
  </si>
  <si>
    <t>This means exercise or movement connected to gender plays a smaller part in your current experience.</t>
  </si>
  <si>
    <t>This means social comments, expectations, or pressures play a smaller role in shaping your relationship with food or your body right now.</t>
  </si>
  <si>
    <t>This means weight or shape changes connected to gender are less central in your current experience.</t>
  </si>
  <si>
    <r>
      <t xml:space="preserve">Your </t>
    </r>
    <r>
      <rPr>
        <b/>
        <sz val="12"/>
        <color theme="1"/>
        <rFont val="Times New Roman"/>
        <family val="1"/>
      </rPr>
      <t>highest</t>
    </r>
    <r>
      <rPr>
        <sz val="12"/>
        <color theme="1"/>
        <rFont val="Times New Roman"/>
        <family val="1"/>
      </rPr>
      <t xml:space="preserve"> score was in the domain of:</t>
    </r>
  </si>
  <si>
    <r>
      <t xml:space="preserve">Your </t>
    </r>
    <r>
      <rPr>
        <b/>
        <sz val="12"/>
        <color theme="1"/>
        <rFont val="Times New Roman"/>
        <family val="1"/>
      </rPr>
      <t>lowest</t>
    </r>
    <r>
      <rPr>
        <sz val="12"/>
        <color theme="1"/>
        <rFont val="Times New Roman"/>
        <family val="1"/>
      </rPr>
      <t xml:space="preserve"> score was in the domain of:</t>
    </r>
  </si>
  <si>
    <t>This means your experiences with eating, body image, and movement are most influenced by feelings about how your body aligns (or does not align) with your gender.</t>
  </si>
  <si>
    <t>This means your experiences with eating and body image are strongly shaped by how you use movement or exercise to feel more at home in your gender.</t>
  </si>
  <si>
    <t>This means your experiences are strongly influenced by comments, expectations, or pressures from others about your body, gender expression, or size.</t>
  </si>
  <si>
    <t>This means your relationship with eating and movement is strongly connected to wanting your weight or shape to feel more aligned with your gender.</t>
  </si>
  <si>
    <t>How to Fill Out the Measure</t>
  </si>
  <si>
    <r>
      <t xml:space="preserve">This measure does </t>
    </r>
    <r>
      <rPr>
        <b/>
        <sz val="12"/>
        <color theme="1"/>
        <rFont val="Times New Roman"/>
        <family val="1"/>
      </rPr>
      <t>NOT</t>
    </r>
    <r>
      <rPr>
        <sz val="12"/>
        <color theme="1"/>
        <rFont val="Times New Roman"/>
        <family val="1"/>
      </rPr>
      <t>:  
- Diagnose eating disorders  
- Replace support from a clinician, peer worker, or support network  
- Use “normal ranges” or compare you to cis people</t>
    </r>
  </si>
  <si>
    <r>
      <t xml:space="preserve">The TDES was created </t>
    </r>
    <r>
      <rPr>
        <b/>
        <sz val="12"/>
        <color theme="1"/>
        <rFont val="Times New Roman"/>
        <family val="1"/>
      </rPr>
      <t>by and for gender diverse people</t>
    </r>
    <r>
      <rPr>
        <sz val="12"/>
        <color theme="1"/>
        <rFont val="Times New Roman"/>
        <family val="1"/>
      </rPr>
      <t xml:space="preserve"> to help us understand how our genders can shape our relationships with our bodies, eating, and movement.
It was developed by </t>
    </r>
    <r>
      <rPr>
        <b/>
        <sz val="12"/>
        <color theme="1"/>
        <rFont val="Times New Roman"/>
        <family val="1"/>
      </rPr>
      <t>Dr Bek Urban</t>
    </r>
    <r>
      <rPr>
        <sz val="12"/>
        <color theme="1"/>
        <rFont val="Times New Roman"/>
        <family val="1"/>
      </rPr>
      <t xml:space="preserve">, a gender diverse researcher and psychologist whose work centres the lived experiences of queer and trans people. 
Bek designed the scale as part of their PhD because most disordered-eating questionnaires were </t>
    </r>
    <r>
      <rPr>
        <b/>
        <sz val="12"/>
        <color theme="1"/>
        <rFont val="Times New Roman"/>
        <family val="1"/>
      </rPr>
      <t>created for cis people</t>
    </r>
    <r>
      <rPr>
        <sz val="12"/>
        <color theme="1"/>
        <rFont val="Times New Roman"/>
        <family val="1"/>
      </rPr>
      <t xml:space="preserve"> and do not reflect the realities, pressures, or experiences of many trans and gender diverse people.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</si>
</sst>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4"/>
      <color theme="1"/>
      <name val="Arial"/>
      <family val="2"/>
    </font>
    <font>
      <sz val="24"/>
      <color theme="1"/>
      <name val="Aptos Narrow"/>
      <family val="2"/>
      <scheme val="minor"/>
    </font>
    <font>
      <b/>
      <sz val="24"/>
      <color theme="1"/>
      <name val="Times New Roman"/>
      <family val="1"/>
    </font>
    <font>
      <sz val="2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0" borderId="0" xfId="0" applyFont="1"/>
    <xf numFmtId="0" fontId="2" fillId="0" borderId="0" xfId="0" applyFont="1" applyBorder="1" applyAlignment="1"/>
    <xf numFmtId="0" fontId="3" fillId="0" borderId="0" xfId="0" applyFont="1" applyBorder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vertical="top"/>
    </xf>
    <xf numFmtId="0" fontId="4" fillId="0" borderId="0" xfId="0" applyFont="1"/>
    <xf numFmtId="0" fontId="0" fillId="0" borderId="0" xfId="0" applyAlignment="1">
      <alignment horizontal="center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left" vertical="top" wrapText="1"/>
    </xf>
    <xf numFmtId="10" fontId="9" fillId="0" borderId="1" xfId="0" applyNumberFormat="1" applyFont="1" applyBorder="1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6" fillId="0" borderId="0" xfId="0" applyFont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vertical="top" wrapText="1"/>
    </xf>
    <xf numFmtId="0" fontId="12" fillId="7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2" fontId="9" fillId="2" borderId="1" xfId="0" applyNumberFormat="1" applyFont="1" applyFill="1" applyBorder="1" applyAlignment="1">
      <alignment horizontal="left" vertical="top" wrapText="1"/>
    </xf>
    <xf numFmtId="10" fontId="9" fillId="2" borderId="1" xfId="0" applyNumberFormat="1" applyFont="1" applyFill="1" applyBorder="1" applyAlignment="1">
      <alignment horizontal="left" vertical="top" wrapText="1"/>
    </xf>
    <xf numFmtId="2" fontId="9" fillId="3" borderId="1" xfId="0" applyNumberFormat="1" applyFont="1" applyFill="1" applyBorder="1" applyAlignment="1">
      <alignment horizontal="left" vertical="top" wrapText="1"/>
    </xf>
    <xf numFmtId="10" fontId="9" fillId="3" borderId="1" xfId="0" applyNumberFormat="1" applyFont="1" applyFill="1" applyBorder="1" applyAlignment="1">
      <alignment horizontal="left" vertical="top" wrapText="1"/>
    </xf>
    <xf numFmtId="2" fontId="9" fillId="5" borderId="1" xfId="0" applyNumberFormat="1" applyFont="1" applyFill="1" applyBorder="1" applyAlignment="1">
      <alignment horizontal="left" vertical="top" wrapText="1"/>
    </xf>
    <xf numFmtId="10" fontId="9" fillId="5" borderId="1" xfId="0" applyNumberFormat="1" applyFont="1" applyFill="1" applyBorder="1" applyAlignment="1">
      <alignment horizontal="left" vertical="top" wrapText="1"/>
    </xf>
    <xf numFmtId="2" fontId="9" fillId="7" borderId="1" xfId="0" applyNumberFormat="1" applyFont="1" applyFill="1" applyBorder="1" applyAlignment="1">
      <alignment horizontal="left" vertical="top" wrapText="1"/>
    </xf>
    <xf numFmtId="10" fontId="9" fillId="7" borderId="1" xfId="0" applyNumberFormat="1" applyFont="1" applyFill="1" applyBorder="1" applyAlignment="1">
      <alignment horizontal="left" vertical="top" wrapText="1"/>
    </xf>
    <xf numFmtId="2" fontId="9" fillId="6" borderId="1" xfId="0" applyNumberFormat="1" applyFont="1" applyFill="1" applyBorder="1" applyAlignment="1">
      <alignment horizontal="left" vertical="top" wrapText="1"/>
    </xf>
    <xf numFmtId="10" fontId="9" fillId="6" borderId="1" xfId="0" applyNumberFormat="1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0" fillId="0" borderId="0" xfId="0" applyBorder="1"/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13" fillId="9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13" fillId="0" borderId="0" xfId="0" applyFont="1" applyBorder="1" applyAlignment="1">
      <alignment vertical="top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6" fillId="10" borderId="0" xfId="0" applyFont="1" applyFill="1" applyAlignment="1">
      <alignment vertical="top"/>
    </xf>
    <xf numFmtId="0" fontId="14" fillId="11" borderId="0" xfId="0" applyFont="1" applyFill="1" applyAlignment="1">
      <alignment vertical="top"/>
    </xf>
    <xf numFmtId="0" fontId="0" fillId="0" borderId="5" xfId="0" applyBorder="1" applyAlignment="1">
      <alignment vertical="top"/>
    </xf>
    <xf numFmtId="0" fontId="6" fillId="10" borderId="8" xfId="0" applyFont="1" applyFill="1" applyBorder="1" applyAlignment="1">
      <alignment horizontal="left" vertical="top"/>
    </xf>
    <xf numFmtId="0" fontId="6" fillId="10" borderId="2" xfId="0" applyFont="1" applyFill="1" applyBorder="1" applyAlignment="1">
      <alignment horizontal="left" vertical="top"/>
    </xf>
    <xf numFmtId="0" fontId="0" fillId="0" borderId="6" xfId="0" applyBorder="1" applyAlignment="1"/>
    <xf numFmtId="0" fontId="14" fillId="10" borderId="3" xfId="0" applyFont="1" applyFill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11" borderId="4" xfId="0" applyFont="1" applyFill="1" applyBorder="1" applyAlignment="1">
      <alignment horizontal="left" vertical="top" wrapText="1"/>
    </xf>
    <xf numFmtId="0" fontId="6" fillId="11" borderId="7" xfId="0" applyFont="1" applyFill="1" applyBorder="1" applyAlignment="1">
      <alignment vertical="top"/>
    </xf>
    <xf numFmtId="0" fontId="6" fillId="11" borderId="8" xfId="0" applyFont="1" applyFill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7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99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03DB4-501E-47B5-9CE5-BC32408DC1A5}">
  <dimension ref="A1:A9"/>
  <sheetViews>
    <sheetView tabSelected="1" workbookViewId="0">
      <selection activeCell="A8" sqref="A8"/>
    </sheetView>
  </sheetViews>
  <sheetFormatPr defaultRowHeight="14.5" x14ac:dyDescent="0.35"/>
  <cols>
    <col min="1" max="1" width="144.54296875" customWidth="1"/>
    <col min="2" max="2" width="56.6328125" customWidth="1"/>
  </cols>
  <sheetData>
    <row r="1" spans="1:1" ht="30" x14ac:dyDescent="0.6">
      <c r="A1" s="22" t="s">
        <v>31</v>
      </c>
    </row>
    <row r="2" spans="1:1" ht="98.5" customHeight="1" x14ac:dyDescent="0.35">
      <c r="A2" s="72" t="s">
        <v>47</v>
      </c>
    </row>
    <row r="3" spans="1:1" ht="197.5" customHeight="1" x14ac:dyDescent="0.35">
      <c r="A3" s="23" t="e" vm="1">
        <v>#VALUE!</v>
      </c>
    </row>
    <row r="4" spans="1:1" ht="62" x14ac:dyDescent="0.35">
      <c r="A4" s="71" t="s">
        <v>46</v>
      </c>
    </row>
    <row r="7" spans="1:1" ht="15.5" x14ac:dyDescent="0.35">
      <c r="A7" s="73" t="s">
        <v>45</v>
      </c>
    </row>
    <row r="8" spans="1:1" ht="15.5" customHeight="1" x14ac:dyDescent="0.35">
      <c r="A8" s="32" t="s">
        <v>29</v>
      </c>
    </row>
    <row r="9" spans="1:1" ht="15.5" x14ac:dyDescent="0.35">
      <c r="A9" s="21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A304D-8C87-4B06-9273-8EA291162994}">
  <dimension ref="A1:J21"/>
  <sheetViews>
    <sheetView zoomScale="43" workbookViewId="0">
      <selection activeCell="E16" sqref="E16"/>
    </sheetView>
  </sheetViews>
  <sheetFormatPr defaultRowHeight="31" x14ac:dyDescent="0.7"/>
  <cols>
    <col min="1" max="1" width="70.1796875" style="3" customWidth="1"/>
    <col min="2" max="2" width="165.54296875" style="3" customWidth="1"/>
    <col min="3" max="3" width="51.1796875" style="3" customWidth="1"/>
    <col min="4" max="4" width="8.7265625" style="5"/>
    <col min="5" max="5" width="189.6328125" style="5" customWidth="1"/>
    <col min="6" max="10" width="8.7265625" style="5"/>
    <col min="11" max="16384" width="8.7265625" style="3"/>
  </cols>
  <sheetData>
    <row r="1" spans="1:10" ht="72.5" customHeight="1" x14ac:dyDescent="0.7">
      <c r="A1" s="24" t="s">
        <v>0</v>
      </c>
      <c r="B1" s="24" t="s">
        <v>1</v>
      </c>
      <c r="C1" s="25" t="s">
        <v>2</v>
      </c>
      <c r="D1" s="4"/>
      <c r="E1" s="3"/>
      <c r="F1" s="4"/>
      <c r="G1" s="4"/>
      <c r="H1" s="4"/>
      <c r="I1" s="4"/>
      <c r="J1" s="4"/>
    </row>
    <row r="2" spans="1:10" x14ac:dyDescent="0.7">
      <c r="A2" s="9" t="s">
        <v>5</v>
      </c>
      <c r="B2" s="9" t="s">
        <v>6</v>
      </c>
      <c r="C2" s="10"/>
      <c r="D2" s="4"/>
      <c r="E2" s="3"/>
      <c r="F2" s="4"/>
      <c r="G2" s="4"/>
      <c r="H2" s="4"/>
      <c r="I2" s="4"/>
      <c r="J2" s="4"/>
    </row>
    <row r="3" spans="1:10" x14ac:dyDescent="0.7">
      <c r="A3" s="9" t="s">
        <v>5</v>
      </c>
      <c r="B3" s="9" t="s">
        <v>7</v>
      </c>
      <c r="C3" s="10"/>
      <c r="D3" s="4"/>
      <c r="E3" s="4"/>
      <c r="I3" s="6"/>
      <c r="J3" s="3"/>
    </row>
    <row r="4" spans="1:10" ht="61" x14ac:dyDescent="0.7">
      <c r="A4" s="11" t="s">
        <v>8</v>
      </c>
      <c r="B4" s="11" t="s">
        <v>9</v>
      </c>
      <c r="C4" s="12"/>
      <c r="D4" s="4"/>
      <c r="E4" s="4"/>
      <c r="I4" s="7"/>
      <c r="J4" s="3"/>
    </row>
    <row r="5" spans="1:10" x14ac:dyDescent="0.7">
      <c r="A5" s="17" t="s">
        <v>11</v>
      </c>
      <c r="B5" s="17" t="s">
        <v>12</v>
      </c>
      <c r="C5" s="18"/>
      <c r="D5" s="4"/>
      <c r="E5" s="4"/>
      <c r="I5" s="4"/>
      <c r="J5" s="3"/>
    </row>
    <row r="6" spans="1:10" x14ac:dyDescent="0.7">
      <c r="A6" s="11" t="s">
        <v>8</v>
      </c>
      <c r="B6" s="11" t="s">
        <v>14</v>
      </c>
      <c r="C6" s="12"/>
      <c r="D6" s="4"/>
      <c r="E6" s="4"/>
      <c r="I6" s="4"/>
      <c r="J6" s="3"/>
    </row>
    <row r="7" spans="1:10" x14ac:dyDescent="0.7">
      <c r="A7" s="13" t="s">
        <v>10</v>
      </c>
      <c r="B7" s="13" t="s">
        <v>15</v>
      </c>
      <c r="C7" s="14"/>
      <c r="D7" s="4"/>
      <c r="E7" s="4"/>
      <c r="I7" s="4"/>
      <c r="J7" s="3"/>
    </row>
    <row r="8" spans="1:10" x14ac:dyDescent="0.7">
      <c r="A8" s="9" t="s">
        <v>5</v>
      </c>
      <c r="B8" s="9" t="s">
        <v>17</v>
      </c>
      <c r="C8" s="10"/>
      <c r="D8" s="4"/>
      <c r="E8" s="4"/>
      <c r="I8" s="4"/>
      <c r="J8" s="3"/>
    </row>
    <row r="9" spans="1:10" x14ac:dyDescent="0.7">
      <c r="A9" s="11" t="s">
        <v>8</v>
      </c>
      <c r="B9" s="11" t="s">
        <v>18</v>
      </c>
      <c r="C9" s="12"/>
      <c r="D9" s="4"/>
      <c r="E9" s="4"/>
      <c r="I9" s="4"/>
      <c r="J9" s="3"/>
    </row>
    <row r="10" spans="1:10" x14ac:dyDescent="0.7">
      <c r="A10" s="9" t="s">
        <v>5</v>
      </c>
      <c r="B10" s="9" t="s">
        <v>19</v>
      </c>
      <c r="C10" s="10"/>
      <c r="D10" s="4"/>
      <c r="E10" s="4"/>
      <c r="F10" s="4"/>
      <c r="G10" s="4"/>
      <c r="H10" s="4"/>
      <c r="I10" s="4"/>
      <c r="J10" s="3"/>
    </row>
    <row r="11" spans="1:10" ht="61" x14ac:dyDescent="0.7">
      <c r="A11" s="19" t="s">
        <v>13</v>
      </c>
      <c r="B11" s="19" t="s">
        <v>20</v>
      </c>
      <c r="C11" s="20"/>
      <c r="D11" s="4"/>
      <c r="E11" s="4"/>
      <c r="F11" s="4"/>
      <c r="G11" s="4"/>
      <c r="H11" s="4"/>
      <c r="I11" s="4"/>
      <c r="J11" s="3"/>
    </row>
    <row r="12" spans="1:10" ht="61" x14ac:dyDescent="0.7">
      <c r="A12" s="11" t="s">
        <v>8</v>
      </c>
      <c r="B12" s="11" t="s">
        <v>21</v>
      </c>
      <c r="C12" s="12"/>
      <c r="D12" s="4"/>
      <c r="E12" s="4"/>
      <c r="F12" s="4"/>
      <c r="G12" s="4"/>
      <c r="H12" s="4"/>
      <c r="I12" s="4"/>
      <c r="J12" s="4"/>
    </row>
    <row r="13" spans="1:10" ht="61" x14ac:dyDescent="0.7">
      <c r="A13" s="15" t="s">
        <v>10</v>
      </c>
      <c r="B13" s="15" t="s">
        <v>22</v>
      </c>
      <c r="C13" s="16"/>
      <c r="D13" s="4"/>
      <c r="E13" s="4"/>
      <c r="F13" s="8"/>
      <c r="G13" s="4"/>
      <c r="H13" s="4"/>
      <c r="I13" s="4"/>
      <c r="J13" s="4"/>
    </row>
    <row r="14" spans="1:10" x14ac:dyDescent="0.7">
      <c r="A14" s="19" t="s">
        <v>13</v>
      </c>
      <c r="B14" s="19" t="s">
        <v>23</v>
      </c>
      <c r="C14" s="20"/>
      <c r="D14" s="4"/>
      <c r="E14" s="4"/>
      <c r="F14" s="4"/>
      <c r="G14" s="4"/>
      <c r="H14" s="4"/>
      <c r="I14" s="4"/>
      <c r="J14" s="4"/>
    </row>
    <row r="15" spans="1:10" x14ac:dyDescent="0.7">
      <c r="A15" s="15" t="s">
        <v>10</v>
      </c>
      <c r="B15" s="15" t="s">
        <v>24</v>
      </c>
      <c r="C15" s="16"/>
      <c r="D15" s="4"/>
      <c r="E15" s="4"/>
      <c r="F15" s="4"/>
      <c r="G15" s="4"/>
      <c r="H15" s="4"/>
      <c r="I15" s="4"/>
      <c r="J15" s="4"/>
    </row>
    <row r="16" spans="1:10" x14ac:dyDescent="0.7">
      <c r="A16" s="11" t="s">
        <v>8</v>
      </c>
      <c r="B16" s="11" t="s">
        <v>25</v>
      </c>
      <c r="C16" s="12"/>
      <c r="D16" s="4"/>
      <c r="E16" s="4"/>
      <c r="F16" s="4"/>
      <c r="G16" s="4"/>
      <c r="H16" s="4"/>
      <c r="I16" s="4"/>
      <c r="J16" s="4"/>
    </row>
    <row r="17" spans="1:10" ht="61" x14ac:dyDescent="0.7">
      <c r="A17" s="17" t="s">
        <v>11</v>
      </c>
      <c r="B17" s="17" t="s">
        <v>26</v>
      </c>
      <c r="C17" s="18"/>
      <c r="D17" s="4"/>
      <c r="E17" s="4"/>
      <c r="F17" s="4"/>
      <c r="G17" s="4"/>
      <c r="H17" s="4"/>
      <c r="I17" s="4"/>
      <c r="J17" s="4"/>
    </row>
    <row r="18" spans="1:10" x14ac:dyDescent="0.7">
      <c r="A18" s="17" t="s">
        <v>11</v>
      </c>
      <c r="B18" s="17" t="s">
        <v>27</v>
      </c>
      <c r="C18" s="18"/>
      <c r="D18" s="4"/>
      <c r="E18" s="4"/>
      <c r="F18" s="4"/>
      <c r="G18" s="4"/>
      <c r="H18" s="4"/>
      <c r="I18" s="4"/>
      <c r="J18" s="4"/>
    </row>
    <row r="19" spans="1:10" x14ac:dyDescent="0.7">
      <c r="A19" s="19" t="s">
        <v>13</v>
      </c>
      <c r="B19" s="19" t="s">
        <v>28</v>
      </c>
      <c r="C19" s="20"/>
      <c r="D19" s="4"/>
      <c r="E19" s="4"/>
      <c r="F19" s="4"/>
      <c r="G19" s="4"/>
      <c r="H19" s="4"/>
      <c r="I19" s="4"/>
      <c r="J19" s="4"/>
    </row>
    <row r="20" spans="1:10" x14ac:dyDescent="0.7">
      <c r="D20" s="4"/>
      <c r="E20" s="4"/>
      <c r="F20" s="4"/>
      <c r="G20" s="4"/>
      <c r="H20" s="4"/>
      <c r="I20" s="4"/>
      <c r="J20" s="4"/>
    </row>
    <row r="21" spans="1:10" x14ac:dyDescent="0.7">
      <c r="D21" s="4"/>
      <c r="E21" s="4"/>
      <c r="F21" s="4"/>
      <c r="G21" s="4"/>
      <c r="H21" s="4"/>
      <c r="I21" s="4"/>
      <c r="J2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646C4-9BCA-4AA2-820A-54448AF73E4A}">
  <dimension ref="A1:G16"/>
  <sheetViews>
    <sheetView workbookViewId="0">
      <selection activeCell="C22" sqref="C22"/>
    </sheetView>
  </sheetViews>
  <sheetFormatPr defaultRowHeight="14.5" x14ac:dyDescent="0.35"/>
  <cols>
    <col min="1" max="1" width="34.7265625" style="1" customWidth="1"/>
    <col min="2" max="2" width="9.54296875" style="30" customWidth="1"/>
    <col min="3" max="3" width="17.54296875" style="30" customWidth="1"/>
    <col min="4" max="4" width="8.7265625" style="30"/>
    <col min="5" max="5" width="34.7265625" style="30" customWidth="1"/>
    <col min="6" max="6" width="103.81640625" style="30" customWidth="1"/>
    <col min="7" max="7" width="57.54296875" style="30" customWidth="1"/>
    <col min="8" max="8" width="13.81640625" style="30" customWidth="1"/>
    <col min="9" max="16384" width="8.7265625" style="30"/>
  </cols>
  <sheetData>
    <row r="1" spans="1:7" ht="16.5" x14ac:dyDescent="0.35">
      <c r="A1" s="26" t="s">
        <v>0</v>
      </c>
      <c r="B1" s="27" t="s">
        <v>3</v>
      </c>
      <c r="C1" s="27" t="s">
        <v>4</v>
      </c>
      <c r="D1" s="62"/>
      <c r="E1" s="60" t="s">
        <v>39</v>
      </c>
      <c r="F1" s="66" t="e">
        <f>INDEX(SCORE!$A$2:$A$5, MATCH(MAX(SCORE!$B$2:$B$5), SCORE!$B$2:$B$5, 0))</f>
        <v>#DIV/0!</v>
      </c>
      <c r="G1" s="65"/>
    </row>
    <row r="2" spans="1:7" ht="22.5" customHeight="1" x14ac:dyDescent="0.35">
      <c r="A2" s="33" t="s">
        <v>5</v>
      </c>
      <c r="B2" s="38" t="e">
        <f>AVERAGE(MEASURE!C2,MEASURE!C3,MEASURE!C8,MEASURE!C10)</f>
        <v>#DIV/0!</v>
      </c>
      <c r="C2" s="39" t="e">
        <f>(B2/6)</f>
        <v>#DIV/0!</v>
      </c>
      <c r="D2" s="62"/>
      <c r="E2" s="63" t="e">
        <f>VLOOKUP(F1, 'Backend Sheet'!$A$2:$C$5, 2, FALSE)</f>
        <v>#DIV/0!</v>
      </c>
      <c r="F2" s="64"/>
      <c r="G2" s="65"/>
    </row>
    <row r="3" spans="1:7" ht="16.5" x14ac:dyDescent="0.35">
      <c r="A3" s="34" t="s">
        <v>8</v>
      </c>
      <c r="B3" s="40" t="e">
        <f>AVERAGE(MEASURE!C4,MEASURE!C6,MEASURE!C9,MEASURE!C12,MEASURE!C16)</f>
        <v>#DIV/0!</v>
      </c>
      <c r="C3" s="41" t="e">
        <f t="shared" ref="C3:C7" si="0">(B3/6)</f>
        <v>#DIV/0!</v>
      </c>
      <c r="D3" s="31"/>
      <c r="E3" s="67"/>
      <c r="F3" s="67"/>
    </row>
    <row r="4" spans="1:7" ht="16.5" x14ac:dyDescent="0.35">
      <c r="A4" s="35" t="s">
        <v>10</v>
      </c>
      <c r="B4" s="42" t="e">
        <f>AVERAGE(MEASURE!C7,MEASURE!C13,MEASURE!C15)</f>
        <v>#DIV/0!</v>
      </c>
      <c r="C4" s="43" t="e">
        <f t="shared" si="0"/>
        <v>#DIV/0!</v>
      </c>
      <c r="D4" s="31"/>
      <c r="E4" s="69" t="s">
        <v>40</v>
      </c>
      <c r="F4" s="61" t="e">
        <f>INDEX(SCORE!$A$2:$A$5, MATCH(MIN(SCORE!$B$2:$B$5), SCORE!$B$2:$B$5, 0))</f>
        <v>#DIV/0!</v>
      </c>
      <c r="G4" s="65"/>
    </row>
    <row r="5" spans="1:7" ht="18.5" customHeight="1" x14ac:dyDescent="0.35">
      <c r="A5" s="36" t="s">
        <v>13</v>
      </c>
      <c r="B5" s="44" t="e">
        <f>AVERAGE(MEASURE!C5,MEASURE!C6,MEASURE!C11,MEASURE!C13)</f>
        <v>#DIV/0!</v>
      </c>
      <c r="C5" s="45" t="e">
        <f t="shared" si="0"/>
        <v>#DIV/0!</v>
      </c>
      <c r="D5" s="31"/>
      <c r="E5" s="70" t="e">
        <f>VLOOKUP(F4, 'Backend Sheet'!$A$2:$C$5, 3, FALSE)</f>
        <v>#DIV/0!</v>
      </c>
      <c r="F5" s="68"/>
      <c r="G5" s="65"/>
    </row>
    <row r="6" spans="1:7" ht="16.5" x14ac:dyDescent="0.35">
      <c r="A6" s="37" t="s">
        <v>11</v>
      </c>
      <c r="B6" s="46" t="e">
        <f>AVERAGE(MEASURE!C6,MEASURE!C7,MEASURE!C12,MEASURE!C14)</f>
        <v>#DIV/0!</v>
      </c>
      <c r="C6" s="47" t="e">
        <f t="shared" si="0"/>
        <v>#DIV/0!</v>
      </c>
      <c r="D6" s="31"/>
      <c r="E6" s="31"/>
      <c r="F6" s="31"/>
    </row>
    <row r="7" spans="1:7" ht="16.5" x14ac:dyDescent="0.35">
      <c r="A7" s="26" t="s">
        <v>16</v>
      </c>
      <c r="B7" s="28" t="e">
        <f>AVERAGE(MEASURE!C7,MEASURE!C8,MEASURE!C13,MEASURE!C15)</f>
        <v>#DIV/0!</v>
      </c>
      <c r="C7" s="29" t="e">
        <f t="shared" si="0"/>
        <v>#DIV/0!</v>
      </c>
      <c r="D7" s="31"/>
      <c r="E7" s="31"/>
      <c r="F7" s="31"/>
    </row>
    <row r="8" spans="1:7" x14ac:dyDescent="0.35">
      <c r="A8" s="2"/>
      <c r="B8" s="31"/>
      <c r="C8" s="31"/>
      <c r="D8" s="31"/>
      <c r="E8" s="31"/>
      <c r="F8" s="31"/>
    </row>
    <row r="9" spans="1:7" x14ac:dyDescent="0.35">
      <c r="A9" s="50"/>
      <c r="B9" s="50"/>
      <c r="C9" s="53"/>
    </row>
    <row r="10" spans="1:7" x14ac:dyDescent="0.35">
      <c r="A10" s="48"/>
      <c r="B10" s="54"/>
      <c r="C10" s="55"/>
    </row>
    <row r="11" spans="1:7" x14ac:dyDescent="0.35">
      <c r="A11" s="48"/>
      <c r="B11" s="54"/>
      <c r="C11" s="56"/>
    </row>
    <row r="12" spans="1:7" x14ac:dyDescent="0.35">
      <c r="A12" s="49"/>
      <c r="B12" s="57"/>
      <c r="C12" s="58"/>
    </row>
    <row r="13" spans="1:7" x14ac:dyDescent="0.35">
      <c r="A13" s="59"/>
      <c r="B13" s="58"/>
      <c r="C13" s="58"/>
    </row>
    <row r="14" spans="1:7" x14ac:dyDescent="0.35">
      <c r="A14" s="59"/>
      <c r="B14" s="58"/>
      <c r="C14" s="58"/>
    </row>
    <row r="15" spans="1:7" x14ac:dyDescent="0.35">
      <c r="A15" s="59"/>
      <c r="B15" s="58"/>
      <c r="C15" s="58"/>
    </row>
    <row r="16" spans="1:7" ht="47.5" customHeight="1" x14ac:dyDescent="0.35">
      <c r="A16" s="59"/>
      <c r="B16" s="58"/>
      <c r="C16" s="58"/>
    </row>
  </sheetData>
  <mergeCells count="4">
    <mergeCell ref="A10:A11"/>
    <mergeCell ref="B10:B11"/>
    <mergeCell ref="E2:F2"/>
    <mergeCell ref="E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B55C2-1EEA-4F98-822F-274105E4C2B2}">
  <dimension ref="A1:C5"/>
  <sheetViews>
    <sheetView workbookViewId="0">
      <selection activeCell="C18" sqref="C18"/>
    </sheetView>
  </sheetViews>
  <sheetFormatPr defaultRowHeight="14.5" x14ac:dyDescent="0.35"/>
  <cols>
    <col min="1" max="1" width="21.7265625" customWidth="1"/>
    <col min="2" max="2" width="33.08984375" customWidth="1"/>
    <col min="3" max="3" width="34.81640625" customWidth="1"/>
  </cols>
  <sheetData>
    <row r="1" spans="1:3" x14ac:dyDescent="0.35">
      <c r="A1" s="51" t="s">
        <v>32</v>
      </c>
      <c r="B1" s="51" t="s">
        <v>34</v>
      </c>
      <c r="C1" s="51" t="s">
        <v>35</v>
      </c>
    </row>
    <row r="2" spans="1:3" ht="72.5" x14ac:dyDescent="0.35">
      <c r="A2" s="52" t="s">
        <v>5</v>
      </c>
      <c r="B2" s="52" t="s">
        <v>41</v>
      </c>
      <c r="C2" s="52" t="s">
        <v>33</v>
      </c>
    </row>
    <row r="3" spans="1:3" ht="72.5" x14ac:dyDescent="0.35">
      <c r="A3" s="52" t="s">
        <v>8</v>
      </c>
      <c r="B3" s="52" t="s">
        <v>42</v>
      </c>
      <c r="C3" s="52" t="s">
        <v>36</v>
      </c>
    </row>
    <row r="4" spans="1:3" ht="72.5" x14ac:dyDescent="0.35">
      <c r="A4" s="52" t="s">
        <v>10</v>
      </c>
      <c r="B4" s="52" t="s">
        <v>43</v>
      </c>
      <c r="C4" s="52" t="s">
        <v>37</v>
      </c>
    </row>
    <row r="5" spans="1:3" ht="72.5" x14ac:dyDescent="0.35">
      <c r="A5" s="52" t="s">
        <v>13</v>
      </c>
      <c r="B5" s="52" t="s">
        <v>44</v>
      </c>
      <c r="C5" s="5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 HERE</vt:lpstr>
      <vt:lpstr>MEASURE</vt:lpstr>
      <vt:lpstr>SCORE</vt:lpstr>
      <vt:lpstr>Backend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Schweizer (24450166)</dc:creator>
  <cp:lastModifiedBy>Kai Schweizer (24450166)</cp:lastModifiedBy>
  <dcterms:created xsi:type="dcterms:W3CDTF">2025-11-16T00:44:20Z</dcterms:created>
  <dcterms:modified xsi:type="dcterms:W3CDTF">2025-11-16T01:52:06Z</dcterms:modified>
</cp:coreProperties>
</file>